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priscilla/Desktop/"/>
    </mc:Choice>
  </mc:AlternateContent>
  <xr:revisionPtr revIDLastSave="0" documentId="13_ncr:1_{8D9354D1-77FC-C44C-B67D-E03569E255DF}" xr6:coauthVersionLast="44" xr6:coauthVersionMax="45" xr10:uidLastSave="{00000000-0000-0000-0000-000000000000}"/>
  <bookViews>
    <workbookView xWindow="3480" yWindow="460" windowWidth="29980" windowHeight="19400" activeTab="1" xr2:uid="{C9AAFED3-E046-994B-9A33-26DBE8506B12}"/>
  </bookViews>
  <sheets>
    <sheet name="90 Days" sheetId="1" r:id="rId1"/>
    <sheet name="60 Days" sheetId="2" r:id="rId2"/>
    <sheet name="30 Days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72" i="3" l="1"/>
  <c r="D76" i="3" l="1"/>
  <c r="G73" i="3" l="1"/>
  <c r="F76" i="3"/>
  <c r="G80" i="2"/>
  <c r="G76" i="2"/>
  <c r="G90" i="2"/>
  <c r="G72" i="2"/>
  <c r="G61" i="2"/>
  <c r="G57" i="2" l="1"/>
  <c r="G92" i="2" s="1"/>
  <c r="G31" i="2"/>
  <c r="G49" i="2"/>
  <c r="G43" i="2"/>
  <c r="G35" i="2"/>
  <c r="G50" i="2" l="1"/>
  <c r="G96" i="2" s="1"/>
  <c r="H96" i="2" s="1"/>
  <c r="G24" i="2"/>
  <c r="G21" i="2"/>
  <c r="G15" i="2"/>
  <c r="G8" i="2"/>
  <c r="H27" i="1"/>
  <c r="H29" i="1" s="1"/>
  <c r="H22" i="1"/>
  <c r="H13" i="1"/>
  <c r="H15" i="1" s="1"/>
  <c r="G25" i="2" l="1"/>
  <c r="H32" i="1"/>
</calcChain>
</file>

<file path=xl/sharedStrings.xml><?xml version="1.0" encoding="utf-8"?>
<sst xmlns="http://schemas.openxmlformats.org/spreadsheetml/2006/main" count="148" uniqueCount="109">
  <si>
    <t>60-days outstandings</t>
  </si>
  <si>
    <t xml:space="preserve">MONTH:November </t>
  </si>
  <si>
    <t>All amounts include 15% VAT</t>
  </si>
  <si>
    <t xml:space="preserve">DEADLINE: </t>
  </si>
  <si>
    <t>ENGINEERING NEWS</t>
  </si>
  <si>
    <t xml:space="preserve">ANGELIQUE </t>
  </si>
  <si>
    <t>Alan Langbridge Design</t>
  </si>
  <si>
    <t>credit card transaction done 24th</t>
  </si>
  <si>
    <t>JOANIE</t>
  </si>
  <si>
    <t>Commercial ICT</t>
  </si>
  <si>
    <t>Incledon</t>
  </si>
  <si>
    <t>MINING WEEKLY</t>
  </si>
  <si>
    <t>MOONDAWN Media &amp; Communications</t>
  </si>
  <si>
    <t>Delta Distribution Pty Ltd</t>
  </si>
  <si>
    <t>90-days outstandings</t>
  </si>
  <si>
    <t>30-days outstandings</t>
  </si>
  <si>
    <t xml:space="preserve">MONTH:December  </t>
  </si>
  <si>
    <t>ACROW Ltd</t>
  </si>
  <si>
    <t>maria boss back next week payment will be done then</t>
  </si>
  <si>
    <t>Aspirata Auditing Testing &amp; Certification (Pty) Ltd</t>
  </si>
  <si>
    <t>Berntel S A</t>
  </si>
  <si>
    <t>Payment end of Feb</t>
  </si>
  <si>
    <t>Clockwork Media</t>
  </si>
  <si>
    <t>cant tell when this will be paid</t>
  </si>
  <si>
    <t>Dr. Weinsziehr Werbe-Und Mediaagent</t>
  </si>
  <si>
    <t>Elmacast Engineering (Pty) Ltd</t>
  </si>
  <si>
    <t>FHS</t>
  </si>
  <si>
    <t>send email to sonja</t>
  </si>
  <si>
    <t>Filteg Solutions Cc</t>
  </si>
  <si>
    <t xml:space="preserve">Global Resource </t>
  </si>
  <si>
    <t>Godfrey</t>
  </si>
  <si>
    <t>Hanna</t>
  </si>
  <si>
    <t>Harrison Consulting</t>
  </si>
  <si>
    <t>KEW Foundries</t>
  </si>
  <si>
    <t>Payment 29/02</t>
  </si>
  <si>
    <t>Metso Minerals SA (Pty) Ltd</t>
  </si>
  <si>
    <t>MSASA CC</t>
  </si>
  <si>
    <t xml:space="preserve">Sent a follow up email </t>
  </si>
  <si>
    <t>Ngage Marketing</t>
  </si>
  <si>
    <t>PackSolve (Pty) Ltd</t>
  </si>
  <si>
    <t>Paterson Simons</t>
  </si>
  <si>
    <t>Prycision (Pty) Ltd</t>
  </si>
  <si>
    <t>SMS group Technical</t>
  </si>
  <si>
    <t xml:space="preserve">travama-payment Friday 21st </t>
  </si>
  <si>
    <t>Strutfast (Pty) Ltd</t>
  </si>
  <si>
    <t xml:space="preserve">Business Rescue </t>
  </si>
  <si>
    <t>Successful Media Solutions</t>
  </si>
  <si>
    <t>Superior Pressure Solutions</t>
  </si>
  <si>
    <t>call back on Thusday,payment loading today</t>
  </si>
  <si>
    <t>Turnkey Instruments SA cc</t>
  </si>
  <si>
    <t>payment end of Feb</t>
  </si>
  <si>
    <t>Yokogawa South Africa</t>
  </si>
  <si>
    <t>PUBLISHED</t>
  </si>
  <si>
    <t>-</t>
  </si>
  <si>
    <t>MONTH:JANUARY</t>
  </si>
  <si>
    <t>DIRECT</t>
  </si>
  <si>
    <t>CELESTE</t>
  </si>
  <si>
    <t xml:space="preserve">JOANIE </t>
  </si>
  <si>
    <t>TERSIA</t>
  </si>
  <si>
    <t>SUPPLIERS DIRECTORY</t>
  </si>
  <si>
    <t>ANGELIQUE</t>
  </si>
  <si>
    <t>LETITIA</t>
  </si>
  <si>
    <t>LIEZILLE</t>
  </si>
  <si>
    <t>PAID</t>
  </si>
  <si>
    <t>Airborne Drones</t>
  </si>
  <si>
    <t>AMC Consultants (Pty) Ltd</t>
  </si>
  <si>
    <t>Altra Industrial Motion</t>
  </si>
  <si>
    <t>Barloworld Logistics Africa (Pty) Ltd</t>
  </si>
  <si>
    <t>Bearings International</t>
  </si>
  <si>
    <t>BEKA Schréder (Pty) Ltd</t>
  </si>
  <si>
    <t>Blue Cube Systems (Pty)Ltd</t>
  </si>
  <si>
    <t>BossertKPO (Pty)Ltd</t>
  </si>
  <si>
    <t>Bureau Veritas Inspectorate Laboratories (Pty) Ltd</t>
  </si>
  <si>
    <t>CCS Mining &amp; Industrial</t>
  </si>
  <si>
    <t>CSIR</t>
  </si>
  <si>
    <t>Edward Nathan Sonnenbergs</t>
  </si>
  <si>
    <t>Exhibition Freighting G.S.M.</t>
  </si>
  <si>
    <t>Geotheta (Pty) Ltd</t>
  </si>
  <si>
    <t>Gibela Rail Transport Consortium (Rf) Pty Ltd</t>
  </si>
  <si>
    <t>GL Events South Africa</t>
  </si>
  <si>
    <t>Goscor Group (Pty) Ltd</t>
  </si>
  <si>
    <t>Hudaco Industries Limited</t>
  </si>
  <si>
    <t>Mining Indaba</t>
  </si>
  <si>
    <t>Kal Tire</t>
  </si>
  <si>
    <t>Lapp Southern Africa (Pty) Ltd</t>
  </si>
  <si>
    <t>Menar Capital (Pty) Ltd</t>
  </si>
  <si>
    <t>Merco Industries (Pty) Ltd</t>
  </si>
  <si>
    <t>Modibedi Investments</t>
  </si>
  <si>
    <t>Nafasi Water</t>
  </si>
  <si>
    <t>Nordland (Pty) Ltd</t>
  </si>
  <si>
    <t>Phillips Machine South Africa (Pty) Ltd</t>
  </si>
  <si>
    <t>Reid &amp; Mitchell A Division of ACTOM</t>
  </si>
  <si>
    <t>Resolve Solution Partners</t>
  </si>
  <si>
    <t>Rocketmine (Pty) Ltd</t>
  </si>
  <si>
    <t>S A Bullet Resistant Glass Co. (Pty</t>
  </si>
  <si>
    <t>Sandvik Mining and Rock Technology</t>
  </si>
  <si>
    <t>Sibanye Gold Limited</t>
  </si>
  <si>
    <t>SP MINE SAFETY (PTY) LTD</t>
  </si>
  <si>
    <t>Spintelligent (Pty) Ltd</t>
  </si>
  <si>
    <t>The Toyota South Africa Educational Trust</t>
  </si>
  <si>
    <t>Tubular Holdings (Pty) Ltd</t>
  </si>
  <si>
    <t>Ukwazi Mining Solutions</t>
  </si>
  <si>
    <t>Universal Storage Systems (SA) (Pty) Ltd</t>
  </si>
  <si>
    <t>Weir Minerals Africa (Pty) Ltd</t>
  </si>
  <si>
    <t xml:space="preserve"> </t>
  </si>
  <si>
    <t>Engen Petroleum Limited</t>
  </si>
  <si>
    <t>SA Gauge (Pty) Ltd</t>
  </si>
  <si>
    <t xml:space="preserve">PUBLISHED </t>
  </si>
  <si>
    <t>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</si>
</sst>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(&quot;R&quot;* #,##0.00_);_(&quot;R&quot;* \(#,##0.00\);_(&quot;R&quot;* &quot;-&quot;??_);_(@_)"/>
    <numFmt numFmtId="164" formatCode="0.0"/>
  </numFmts>
  <fonts count="20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rgb="FFFF0000"/>
      <name val="Helvetica Neue"/>
      <family val="2"/>
    </font>
    <font>
      <b/>
      <sz val="14"/>
      <name val="Verdana"/>
      <family val="2"/>
    </font>
    <font>
      <b/>
      <i/>
      <sz val="14"/>
      <name val="Helvetica Neue"/>
      <family val="2"/>
    </font>
    <font>
      <b/>
      <sz val="14"/>
      <color rgb="FFFF0000"/>
      <name val="Calibri (Body)"/>
    </font>
    <font>
      <b/>
      <sz val="12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2"/>
      <color rgb="FF00B050"/>
      <name val="Helvetica"/>
      <family val="2"/>
    </font>
    <font>
      <b/>
      <sz val="12"/>
      <color rgb="FF7030A0"/>
      <name val="Calibri"/>
      <family val="2"/>
      <scheme val="minor"/>
    </font>
    <font>
      <b/>
      <sz val="12"/>
      <color rgb="FF7030A0"/>
      <name val="Helvetica"/>
      <family val="2"/>
    </font>
    <font>
      <sz val="12"/>
      <color theme="1"/>
      <name val="Helvetica"/>
      <family val="2"/>
    </font>
    <font>
      <b/>
      <sz val="12"/>
      <color rgb="FFFF0000"/>
      <name val="Helvetica"/>
      <family val="2"/>
    </font>
    <font>
      <b/>
      <sz val="14"/>
      <color rgb="FFFF0000"/>
      <name val="Calibri"/>
      <family val="2"/>
      <scheme val="minor"/>
    </font>
    <font>
      <sz val="14"/>
      <color theme="1"/>
      <name val="Helvetica"/>
      <family val="2"/>
    </font>
    <font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rgb="FFFF0000"/>
      <name val="Helvetic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8" fillId="0" borderId="0" applyFont="0" applyFill="0" applyBorder="0" applyAlignment="0" applyProtection="0"/>
  </cellStyleXfs>
  <cellXfs count="43">
    <xf numFmtId="0" fontId="0" fillId="0" borderId="0" xfId="0"/>
    <xf numFmtId="0" fontId="4" fillId="0" borderId="0" xfId="0" applyFont="1" applyAlignment="1">
      <alignment vertical="center"/>
    </xf>
    <xf numFmtId="0" fontId="5" fillId="0" borderId="0" xfId="0" applyFont="1"/>
    <xf numFmtId="14" fontId="6" fillId="0" borderId="0" xfId="0" applyNumberFormat="1" applyFont="1"/>
    <xf numFmtId="0" fontId="1" fillId="0" borderId="0" xfId="0" applyFont="1"/>
    <xf numFmtId="0" fontId="6" fillId="0" borderId="0" xfId="0" applyFont="1"/>
    <xf numFmtId="16" fontId="6" fillId="0" borderId="0" xfId="0" applyNumberFormat="1" applyFont="1"/>
    <xf numFmtId="16" fontId="0" fillId="0" borderId="0" xfId="0" applyNumberFormat="1"/>
    <xf numFmtId="2" fontId="0" fillId="0" borderId="0" xfId="0" applyNumberFormat="1"/>
    <xf numFmtId="2" fontId="1" fillId="0" borderId="0" xfId="0" applyNumberFormat="1" applyFont="1"/>
    <xf numFmtId="2" fontId="7" fillId="0" borderId="0" xfId="0" applyNumberFormat="1" applyFont="1"/>
    <xf numFmtId="0" fontId="8" fillId="0" borderId="0" xfId="0" applyFont="1"/>
    <xf numFmtId="0" fontId="9" fillId="0" borderId="0" xfId="0" applyFont="1"/>
    <xf numFmtId="16" fontId="9" fillId="0" borderId="0" xfId="0" applyNumberFormat="1" applyFont="1"/>
    <xf numFmtId="2" fontId="10" fillId="0" borderId="0" xfId="0" applyNumberFormat="1" applyFont="1"/>
    <xf numFmtId="0" fontId="11" fillId="0" borderId="0" xfId="0" applyFont="1"/>
    <xf numFmtId="16" fontId="11" fillId="0" borderId="0" xfId="0" applyNumberFormat="1" applyFont="1"/>
    <xf numFmtId="2" fontId="12" fillId="0" borderId="0" xfId="0" applyNumberFormat="1" applyFont="1"/>
    <xf numFmtId="2" fontId="13" fillId="0" borderId="0" xfId="0" applyNumberFormat="1" applyFont="1"/>
    <xf numFmtId="2" fontId="14" fillId="0" borderId="0" xfId="0" applyNumberFormat="1" applyFont="1"/>
    <xf numFmtId="0" fontId="13" fillId="0" borderId="0" xfId="0" applyFont="1"/>
    <xf numFmtId="0" fontId="12" fillId="0" borderId="0" xfId="0" applyFont="1"/>
    <xf numFmtId="0" fontId="10" fillId="0" borderId="0" xfId="0" applyFont="1"/>
    <xf numFmtId="0" fontId="15" fillId="0" borderId="0" xfId="0" applyFont="1"/>
    <xf numFmtId="164" fontId="1" fillId="0" borderId="0" xfId="0" applyNumberFormat="1" applyFont="1"/>
    <xf numFmtId="0" fontId="0" fillId="0" borderId="0" xfId="0" applyFont="1"/>
    <xf numFmtId="16" fontId="0" fillId="0" borderId="0" xfId="0" applyNumberFormat="1" applyFont="1"/>
    <xf numFmtId="0" fontId="14" fillId="0" borderId="0" xfId="0" applyFont="1"/>
    <xf numFmtId="0" fontId="16" fillId="0" borderId="0" xfId="0" applyFont="1"/>
    <xf numFmtId="0" fontId="17" fillId="0" borderId="0" xfId="0" applyFont="1"/>
    <xf numFmtId="2" fontId="17" fillId="0" borderId="0" xfId="0" applyNumberFormat="1" applyFont="1"/>
    <xf numFmtId="2" fontId="17" fillId="0" borderId="0" xfId="0" quotePrefix="1" applyNumberFormat="1" applyFont="1"/>
    <xf numFmtId="2" fontId="16" fillId="0" borderId="0" xfId="1" applyNumberFormat="1" applyFont="1"/>
    <xf numFmtId="2" fontId="16" fillId="0" borderId="0" xfId="0" applyNumberFormat="1" applyFont="1"/>
    <xf numFmtId="2" fontId="16" fillId="0" borderId="0" xfId="0" quotePrefix="1" applyNumberFormat="1" applyFont="1"/>
    <xf numFmtId="44" fontId="7" fillId="0" borderId="0" xfId="0" applyNumberFormat="1" applyFont="1"/>
    <xf numFmtId="0" fontId="19" fillId="0" borderId="0" xfId="0" applyFont="1"/>
    <xf numFmtId="2" fontId="15" fillId="0" borderId="0" xfId="0" applyNumberFormat="1" applyFont="1"/>
    <xf numFmtId="2" fontId="19" fillId="0" borderId="0" xfId="0" applyNumberFormat="1" applyFont="1"/>
    <xf numFmtId="9" fontId="17" fillId="0" borderId="0" xfId="0" applyNumberFormat="1" applyFont="1"/>
    <xf numFmtId="2" fontId="6" fillId="0" borderId="0" xfId="0" applyNumberFormat="1" applyFont="1"/>
    <xf numFmtId="0" fontId="2" fillId="0" borderId="0" xfId="0" applyFont="1" applyAlignment="1">
      <alignment horizontal="center" vertical="center"/>
    </xf>
    <xf numFmtId="0" fontId="3" fillId="0" borderId="0" xfId="0" applyFont="1"/>
  </cellXfs>
  <cellStyles count="2">
    <cellStyle name="Normal" xfId="0" builtinId="0"/>
    <cellStyle name="Per 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9D0B2E-5356-944C-901E-D6942135657F}">
  <dimension ref="A1:I32"/>
  <sheetViews>
    <sheetView zoomScaleNormal="100" workbookViewId="0">
      <selection activeCell="T48" sqref="T48"/>
    </sheetView>
  </sheetViews>
  <sheetFormatPr baseColWidth="10" defaultRowHeight="16"/>
  <cols>
    <col min="2" max="2" width="14.6640625" customWidth="1"/>
  </cols>
  <sheetData>
    <row r="1" spans="1:9" ht="18">
      <c r="A1" s="41" t="s">
        <v>14</v>
      </c>
      <c r="B1" s="41"/>
      <c r="C1" s="41"/>
      <c r="D1" s="41"/>
    </row>
    <row r="2" spans="1:9" ht="18">
      <c r="A2" s="42" t="s">
        <v>1</v>
      </c>
      <c r="B2" s="42"/>
      <c r="C2" s="1" t="s">
        <v>2</v>
      </c>
      <c r="D2" s="1"/>
    </row>
    <row r="3" spans="1:9" ht="19">
      <c r="C3" s="2" t="s">
        <v>3</v>
      </c>
      <c r="D3" s="3">
        <v>43915</v>
      </c>
    </row>
    <row r="4" spans="1:9" ht="19">
      <c r="C4" s="2"/>
      <c r="D4" s="3"/>
    </row>
    <row r="5" spans="1:9" ht="19">
      <c r="A5" s="4" t="s">
        <v>4</v>
      </c>
      <c r="C5" s="2"/>
      <c r="D5" s="3"/>
    </row>
    <row r="6" spans="1:9" ht="19">
      <c r="A6" s="4" t="s">
        <v>5</v>
      </c>
      <c r="C6" s="2"/>
      <c r="D6" s="3"/>
    </row>
    <row r="7" spans="1:9">
      <c r="B7" s="5" t="s">
        <v>6</v>
      </c>
      <c r="C7" s="5"/>
      <c r="D7" s="5" t="s">
        <v>7</v>
      </c>
      <c r="E7" s="5"/>
      <c r="F7" s="5"/>
      <c r="G7" s="5"/>
      <c r="H7" s="6"/>
      <c r="I7" s="5">
        <v>4801.25</v>
      </c>
    </row>
    <row r="8" spans="1:9" ht="19">
      <c r="C8" s="2"/>
      <c r="D8" s="3"/>
      <c r="H8" s="4">
        <v>0</v>
      </c>
    </row>
    <row r="9" spans="1:9" ht="19">
      <c r="C9" s="2"/>
      <c r="D9" s="3"/>
    </row>
    <row r="10" spans="1:9">
      <c r="A10" s="4" t="s">
        <v>8</v>
      </c>
    </row>
    <row r="11" spans="1:9">
      <c r="A11" t="s">
        <v>9</v>
      </c>
      <c r="G11" s="7"/>
      <c r="H11" s="8">
        <v>12075</v>
      </c>
    </row>
    <row r="12" spans="1:9">
      <c r="A12" t="s">
        <v>10</v>
      </c>
      <c r="G12" s="7"/>
      <c r="H12" s="8">
        <v>9200</v>
      </c>
    </row>
    <row r="13" spans="1:9">
      <c r="H13" s="9">
        <f>SUM(H11:H12)</f>
        <v>21275</v>
      </c>
    </row>
    <row r="15" spans="1:9" ht="19">
      <c r="A15" s="4"/>
      <c r="H15" s="10">
        <f>SUM(H13,H8)</f>
        <v>21275</v>
      </c>
    </row>
    <row r="18" spans="1:9">
      <c r="A18" s="4" t="s">
        <v>11</v>
      </c>
    </row>
    <row r="19" spans="1:9">
      <c r="A19" s="4" t="s">
        <v>5</v>
      </c>
    </row>
    <row r="20" spans="1:9">
      <c r="B20" s="5" t="s">
        <v>6</v>
      </c>
      <c r="C20" s="5"/>
      <c r="D20" s="5" t="s">
        <v>7</v>
      </c>
      <c r="E20" s="5"/>
      <c r="F20" s="5"/>
      <c r="G20" s="5"/>
      <c r="H20" s="6"/>
      <c r="I20" s="5">
        <v>4801.25</v>
      </c>
    </row>
    <row r="21" spans="1:9">
      <c r="B21" s="5" t="s">
        <v>12</v>
      </c>
      <c r="C21" s="5"/>
      <c r="D21" s="5"/>
      <c r="E21" s="5"/>
      <c r="F21" s="5"/>
      <c r="G21" s="5"/>
      <c r="H21" s="6"/>
      <c r="I21" s="5">
        <v>6337.65</v>
      </c>
    </row>
    <row r="22" spans="1:9">
      <c r="H22" s="9">
        <f>SUM(H20:H21)</f>
        <v>0</v>
      </c>
    </row>
    <row r="24" spans="1:9">
      <c r="A24" s="4" t="s">
        <v>8</v>
      </c>
    </row>
    <row r="25" spans="1:9">
      <c r="A25" t="s">
        <v>13</v>
      </c>
      <c r="G25" s="7"/>
      <c r="H25">
        <v>6720.05</v>
      </c>
    </row>
    <row r="26" spans="1:9">
      <c r="A26" t="s">
        <v>10</v>
      </c>
      <c r="G26" s="7"/>
      <c r="H26" s="8">
        <v>13800</v>
      </c>
    </row>
    <row r="27" spans="1:9">
      <c r="H27" s="4">
        <f>SUM(H25:H26)</f>
        <v>20520.05</v>
      </c>
    </row>
    <row r="29" spans="1:9" ht="19">
      <c r="H29" s="10">
        <f>SUM(H27,H22)</f>
        <v>20520.05</v>
      </c>
    </row>
    <row r="32" spans="1:9" ht="19">
      <c r="H32" s="10">
        <f>SUM(H29,H15)</f>
        <v>41795.050000000003</v>
      </c>
    </row>
  </sheetData>
  <mergeCells count="2">
    <mergeCell ref="A1:D1"/>
    <mergeCell ref="A2:B2"/>
  </mergeCells>
  <pageMargins left="0.7" right="0.7" top="0.75" bottom="0.75" header="0.3" footer="0.3"/>
  <pageSetup paperSize="9" scale="81" orientation="portrait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0829BC-A7B2-CC4A-93FB-C35AE3EE5745}">
  <dimension ref="A1:H99"/>
  <sheetViews>
    <sheetView tabSelected="1" topLeftCell="B67" workbookViewId="0">
      <selection activeCell="A40" sqref="A40:G40"/>
    </sheetView>
  </sheetViews>
  <sheetFormatPr baseColWidth="10" defaultRowHeight="16"/>
  <cols>
    <col min="2" max="2" width="20" customWidth="1"/>
  </cols>
  <sheetData>
    <row r="1" spans="1:8" ht="18">
      <c r="A1" s="41" t="s">
        <v>0</v>
      </c>
      <c r="B1" s="41"/>
      <c r="C1" s="41"/>
      <c r="D1" s="41"/>
    </row>
    <row r="2" spans="1:8" ht="18">
      <c r="A2" s="42" t="s">
        <v>16</v>
      </c>
      <c r="B2" s="42"/>
      <c r="C2" s="1" t="s">
        <v>2</v>
      </c>
      <c r="D2" s="1"/>
    </row>
    <row r="3" spans="1:8" ht="19">
      <c r="C3" s="2" t="s">
        <v>3</v>
      </c>
      <c r="D3" s="3">
        <v>43915</v>
      </c>
    </row>
    <row r="4" spans="1:8" ht="19">
      <c r="C4" s="2"/>
      <c r="D4" s="3"/>
    </row>
    <row r="5" spans="1:8" ht="19">
      <c r="A5" s="4" t="s">
        <v>4</v>
      </c>
      <c r="C5" s="2"/>
      <c r="D5" s="3"/>
    </row>
    <row r="6" spans="1:8" ht="19">
      <c r="A6" s="4" t="s">
        <v>5</v>
      </c>
      <c r="C6" s="2"/>
      <c r="D6" s="3"/>
    </row>
    <row r="7" spans="1:8">
      <c r="B7" s="5" t="s">
        <v>6</v>
      </c>
      <c r="C7" s="5"/>
      <c r="D7" s="5"/>
      <c r="E7" s="5"/>
      <c r="F7" s="5"/>
      <c r="G7" s="5"/>
      <c r="H7" s="5">
        <v>4801.25</v>
      </c>
    </row>
    <row r="8" spans="1:8" ht="19">
      <c r="C8" s="2"/>
      <c r="D8" s="3"/>
      <c r="G8" s="4">
        <f>H7</f>
        <v>4801.25</v>
      </c>
    </row>
    <row r="9" spans="1:8" ht="19">
      <c r="C9" s="2"/>
      <c r="D9" s="3"/>
    </row>
    <row r="10" spans="1:8" ht="19">
      <c r="C10" s="2"/>
      <c r="D10" s="3"/>
    </row>
    <row r="11" spans="1:8" ht="19">
      <c r="A11" s="4" t="s">
        <v>56</v>
      </c>
      <c r="C11" s="2"/>
      <c r="D11" s="3"/>
    </row>
    <row r="12" spans="1:8">
      <c r="A12" t="s">
        <v>30</v>
      </c>
      <c r="G12">
        <v>32070.76</v>
      </c>
    </row>
    <row r="13" spans="1:8">
      <c r="A13" s="27" t="s">
        <v>36</v>
      </c>
      <c r="B13" s="5"/>
      <c r="C13" s="5" t="s">
        <v>63</v>
      </c>
      <c r="D13" s="5"/>
      <c r="E13" s="5"/>
      <c r="F13" s="6"/>
      <c r="G13" s="19">
        <v>17020</v>
      </c>
    </row>
    <row r="14" spans="1:8">
      <c r="A14" s="22" t="s">
        <v>47</v>
      </c>
      <c r="B14" s="12"/>
      <c r="C14" s="12" t="s">
        <v>48</v>
      </c>
      <c r="D14" s="12"/>
      <c r="E14" s="12"/>
      <c r="F14" s="13">
        <v>43871</v>
      </c>
      <c r="G14" s="14">
        <v>4370</v>
      </c>
    </row>
    <row r="15" spans="1:8" ht="19">
      <c r="C15" s="2"/>
      <c r="D15" s="3"/>
      <c r="G15" s="4">
        <f>SUM(G12:G14)</f>
        <v>53460.759999999995</v>
      </c>
    </row>
    <row r="16" spans="1:8" ht="19">
      <c r="C16" s="2"/>
      <c r="D16" s="3"/>
    </row>
    <row r="17" spans="1:8" ht="19">
      <c r="A17" s="4" t="s">
        <v>57</v>
      </c>
      <c r="C17" s="2"/>
      <c r="D17" s="3"/>
    </row>
    <row r="18" spans="1:8">
      <c r="A18" t="s">
        <v>22</v>
      </c>
      <c r="E18" s="8"/>
      <c r="G18" s="8">
        <v>39100</v>
      </c>
    </row>
    <row r="19" spans="1:8">
      <c r="B19" s="20" t="s">
        <v>10</v>
      </c>
      <c r="G19" s="7"/>
      <c r="H19" s="18">
        <v>4600</v>
      </c>
    </row>
    <row r="20" spans="1:8">
      <c r="B20" s="5" t="s">
        <v>38</v>
      </c>
      <c r="C20" s="5"/>
      <c r="D20" s="5"/>
      <c r="E20" s="5"/>
      <c r="F20" s="5"/>
      <c r="G20" s="5"/>
      <c r="H20" s="5">
        <v>17892.98</v>
      </c>
    </row>
    <row r="21" spans="1:8" ht="19">
      <c r="C21" s="2"/>
      <c r="D21" s="3"/>
      <c r="G21" s="9">
        <f>SUM(G18:G20)</f>
        <v>39100</v>
      </c>
    </row>
    <row r="22" spans="1:8" ht="19">
      <c r="A22" s="4" t="s">
        <v>58</v>
      </c>
      <c r="C22" s="2"/>
      <c r="D22" s="3"/>
    </row>
    <row r="23" spans="1:8">
      <c r="A23" s="27" t="s">
        <v>51</v>
      </c>
      <c r="B23" s="5"/>
      <c r="C23" s="5"/>
      <c r="D23" s="5" t="s">
        <v>63</v>
      </c>
      <c r="E23" s="5"/>
      <c r="F23" s="6"/>
      <c r="G23" s="19">
        <v>4025</v>
      </c>
    </row>
    <row r="24" spans="1:8">
      <c r="G24" s="9">
        <f>G23</f>
        <v>4025</v>
      </c>
    </row>
    <row r="25" spans="1:8">
      <c r="G25" s="9">
        <f>SUM(G24,G21,G15,G8)</f>
        <v>101387.01</v>
      </c>
    </row>
    <row r="26" spans="1:8">
      <c r="G26" s="9"/>
    </row>
    <row r="28" spans="1:8">
      <c r="A28" s="4" t="s">
        <v>11</v>
      </c>
      <c r="B28" s="4"/>
    </row>
    <row r="29" spans="1:8">
      <c r="A29" s="4" t="s">
        <v>5</v>
      </c>
    </row>
    <row r="30" spans="1:8">
      <c r="A30" t="s">
        <v>41</v>
      </c>
      <c r="G30" s="8">
        <v>4993.3</v>
      </c>
    </row>
    <row r="31" spans="1:8">
      <c r="G31" s="9">
        <f>G30</f>
        <v>4993.3</v>
      </c>
    </row>
    <row r="33" spans="1:8">
      <c r="A33" s="4" t="s">
        <v>56</v>
      </c>
    </row>
    <row r="34" spans="1:8">
      <c r="A34" s="20" t="s">
        <v>47</v>
      </c>
      <c r="B34" s="25"/>
      <c r="C34" s="25"/>
      <c r="D34" s="25"/>
      <c r="E34" s="25"/>
      <c r="F34" s="26"/>
      <c r="G34" s="18">
        <v>4370</v>
      </c>
    </row>
    <row r="35" spans="1:8">
      <c r="G35" s="9">
        <f>SUM(G34)</f>
        <v>4370</v>
      </c>
    </row>
    <row r="37" spans="1:8">
      <c r="A37" s="4" t="s">
        <v>8</v>
      </c>
    </row>
    <row r="38" spans="1:8">
      <c r="B38" t="s">
        <v>24</v>
      </c>
      <c r="H38">
        <v>20995.02</v>
      </c>
    </row>
    <row r="39" spans="1:8">
      <c r="B39" s="20" t="s">
        <v>10</v>
      </c>
      <c r="G39" s="7"/>
      <c r="H39" s="18">
        <v>9200</v>
      </c>
    </row>
    <row r="40" spans="1:8">
      <c r="A40" s="20"/>
      <c r="B40" s="25"/>
      <c r="C40" s="25"/>
      <c r="D40" s="25"/>
      <c r="E40" s="25"/>
      <c r="F40" s="26"/>
      <c r="G40" s="18"/>
    </row>
    <row r="41" spans="1:8">
      <c r="B41" s="5" t="s">
        <v>38</v>
      </c>
      <c r="C41" s="5"/>
      <c r="D41" s="5"/>
      <c r="E41" s="5"/>
      <c r="F41" s="5"/>
      <c r="G41" s="5"/>
      <c r="H41" s="5">
        <v>5025.32</v>
      </c>
    </row>
    <row r="42" spans="1:8">
      <c r="A42" t="s">
        <v>46</v>
      </c>
      <c r="G42" s="25">
        <v>1200.31</v>
      </c>
    </row>
    <row r="43" spans="1:8">
      <c r="G43" s="4">
        <f>SUM(G38:G42)</f>
        <v>1200.31</v>
      </c>
    </row>
    <row r="45" spans="1:8">
      <c r="A45" s="4" t="s">
        <v>58</v>
      </c>
    </row>
    <row r="46" spans="1:8">
      <c r="A46" s="25" t="s">
        <v>19</v>
      </c>
      <c r="B46" s="25"/>
      <c r="C46" s="25"/>
      <c r="D46" s="25"/>
      <c r="E46" s="25"/>
      <c r="F46" s="26"/>
      <c r="G46" s="18">
        <v>16330</v>
      </c>
    </row>
    <row r="47" spans="1:8">
      <c r="A47" t="s">
        <v>46</v>
      </c>
      <c r="G47" s="8">
        <v>5600.5</v>
      </c>
    </row>
    <row r="48" spans="1:8">
      <c r="B48" s="27" t="s">
        <v>51</v>
      </c>
      <c r="C48" s="5"/>
      <c r="D48" s="5"/>
      <c r="E48" s="5" t="s">
        <v>63</v>
      </c>
      <c r="F48" s="5"/>
      <c r="G48" s="6"/>
      <c r="H48" s="19">
        <v>8050</v>
      </c>
    </row>
    <row r="49" spans="1:8">
      <c r="G49" s="9">
        <f>SUM(G46:G48)</f>
        <v>21930.5</v>
      </c>
    </row>
    <row r="50" spans="1:8">
      <c r="A50" s="21"/>
      <c r="B50" s="15"/>
      <c r="C50" s="15"/>
      <c r="D50" s="15"/>
      <c r="E50" s="15"/>
      <c r="F50" s="16"/>
      <c r="G50" s="9">
        <f>SUM(G49,G43,G35,G31)</f>
        <v>32494.11</v>
      </c>
    </row>
    <row r="51" spans="1:8">
      <c r="G51" s="8"/>
    </row>
    <row r="52" spans="1:8">
      <c r="A52" s="4" t="s">
        <v>59</v>
      </c>
    </row>
    <row r="53" spans="1:8">
      <c r="A53" s="4" t="s">
        <v>60</v>
      </c>
    </row>
    <row r="54" spans="1:8" ht="15" customHeight="1">
      <c r="B54" s="5" t="s">
        <v>28</v>
      </c>
      <c r="C54" s="5"/>
      <c r="D54" s="5" t="s">
        <v>21</v>
      </c>
      <c r="E54" s="5"/>
      <c r="F54" s="5"/>
      <c r="G54" s="5"/>
      <c r="H54" s="19">
        <v>3680</v>
      </c>
    </row>
    <row r="55" spans="1:8">
      <c r="A55" t="s">
        <v>41</v>
      </c>
      <c r="G55">
        <v>10562.75</v>
      </c>
    </row>
    <row r="56" spans="1:8">
      <c r="B56" s="27" t="s">
        <v>49</v>
      </c>
      <c r="C56" s="5"/>
      <c r="D56" s="5" t="s">
        <v>50</v>
      </c>
      <c r="E56" s="5"/>
      <c r="F56" s="5"/>
      <c r="G56" s="6">
        <v>43871</v>
      </c>
      <c r="H56" s="19">
        <v>6210</v>
      </c>
    </row>
    <row r="57" spans="1:8">
      <c r="G57" s="9">
        <f>SUM(G54:G56)</f>
        <v>54433.75</v>
      </c>
    </row>
    <row r="58" spans="1:8">
      <c r="G58" s="9"/>
    </row>
    <row r="59" spans="1:8">
      <c r="A59" s="4" t="s">
        <v>56</v>
      </c>
      <c r="G59" s="9"/>
    </row>
    <row r="60" spans="1:8">
      <c r="A60" s="15" t="s">
        <v>25</v>
      </c>
      <c r="B60" s="15"/>
      <c r="C60" s="15" t="s">
        <v>21</v>
      </c>
      <c r="D60" s="15"/>
      <c r="E60" s="15"/>
      <c r="F60" s="16">
        <v>43867</v>
      </c>
      <c r="G60" s="17">
        <v>14375</v>
      </c>
    </row>
    <row r="61" spans="1:8">
      <c r="G61" s="9">
        <f>SUM(G60)</f>
        <v>14375</v>
      </c>
    </row>
    <row r="62" spans="1:8">
      <c r="G62" s="9"/>
    </row>
    <row r="63" spans="1:8">
      <c r="A63" s="4" t="s">
        <v>8</v>
      </c>
      <c r="G63" s="9"/>
    </row>
    <row r="64" spans="1:8">
      <c r="B64" s="5" t="s">
        <v>20</v>
      </c>
      <c r="C64" s="5"/>
      <c r="D64" s="5" t="s">
        <v>21</v>
      </c>
      <c r="E64" s="5"/>
      <c r="F64" s="5"/>
      <c r="G64" s="6">
        <v>43867</v>
      </c>
      <c r="H64" s="19">
        <v>6900</v>
      </c>
    </row>
    <row r="65" spans="1:8">
      <c r="B65" t="s">
        <v>9</v>
      </c>
      <c r="D65" t="s">
        <v>23</v>
      </c>
      <c r="G65" s="7">
        <v>43875</v>
      </c>
      <c r="H65" s="18">
        <v>5750</v>
      </c>
    </row>
    <row r="66" spans="1:8">
      <c r="A66" s="20" t="s">
        <v>26</v>
      </c>
      <c r="C66" s="11" t="s">
        <v>27</v>
      </c>
      <c r="D66" s="11"/>
      <c r="E66" s="11"/>
      <c r="F66" s="7">
        <v>43878</v>
      </c>
      <c r="G66" s="18">
        <v>10350</v>
      </c>
    </row>
    <row r="67" spans="1:8">
      <c r="B67" s="5" t="s">
        <v>32</v>
      </c>
      <c r="C67" s="5"/>
      <c r="D67" s="5"/>
      <c r="E67" s="5"/>
      <c r="F67" s="5"/>
      <c r="G67" s="5"/>
      <c r="H67" s="5">
        <v>11993.56</v>
      </c>
    </row>
    <row r="68" spans="1:8">
      <c r="B68" s="5" t="s">
        <v>38</v>
      </c>
      <c r="C68" s="5"/>
      <c r="D68" s="5"/>
      <c r="E68" s="5"/>
      <c r="F68" s="5"/>
      <c r="G68" s="5"/>
      <c r="H68" s="40">
        <v>16420.29</v>
      </c>
    </row>
    <row r="69" spans="1:8">
      <c r="A69" s="20" t="s">
        <v>40</v>
      </c>
      <c r="F69" s="7"/>
      <c r="G69" s="18">
        <v>4030</v>
      </c>
    </row>
    <row r="70" spans="1:8">
      <c r="A70" s="22" t="s">
        <v>42</v>
      </c>
      <c r="B70" s="12"/>
      <c r="C70" s="12" t="s">
        <v>43</v>
      </c>
      <c r="D70" s="12"/>
      <c r="E70" s="12"/>
      <c r="F70" s="13">
        <v>43878</v>
      </c>
      <c r="G70" s="14">
        <v>10695</v>
      </c>
    </row>
    <row r="71" spans="1:8">
      <c r="A71" t="s">
        <v>46</v>
      </c>
      <c r="G71" s="8">
        <v>55002.55</v>
      </c>
    </row>
    <row r="72" spans="1:8">
      <c r="G72" s="9">
        <f>SUM(G64:G71)</f>
        <v>167819.55</v>
      </c>
    </row>
    <row r="73" spans="1:8">
      <c r="G73" s="9"/>
    </row>
    <row r="74" spans="1:8">
      <c r="A74" s="4" t="s">
        <v>61</v>
      </c>
      <c r="G74" s="9"/>
    </row>
    <row r="75" spans="1:8">
      <c r="B75" s="20" t="s">
        <v>31</v>
      </c>
      <c r="G75" s="7"/>
      <c r="H75" s="18">
        <v>7935</v>
      </c>
    </row>
    <row r="76" spans="1:8">
      <c r="G76" s="9">
        <f>SUM(H75)</f>
        <v>7935</v>
      </c>
    </row>
    <row r="77" spans="1:8">
      <c r="G77" s="8"/>
    </row>
    <row r="78" spans="1:8">
      <c r="A78" t="s">
        <v>62</v>
      </c>
      <c r="G78" s="8"/>
    </row>
    <row r="79" spans="1:8">
      <c r="A79" s="22" t="s">
        <v>33</v>
      </c>
      <c r="B79" s="12"/>
      <c r="C79" s="12" t="s">
        <v>34</v>
      </c>
      <c r="D79" s="12"/>
      <c r="E79" s="12"/>
      <c r="F79" s="13">
        <v>43872</v>
      </c>
      <c r="G79" s="14">
        <v>4600</v>
      </c>
    </row>
    <row r="80" spans="1:8">
      <c r="G80" s="9">
        <f>SUM(G79)</f>
        <v>4600</v>
      </c>
    </row>
    <row r="83" spans="1:8">
      <c r="A83" s="4" t="s">
        <v>58</v>
      </c>
    </row>
    <row r="84" spans="1:8">
      <c r="A84" s="12" t="s">
        <v>17</v>
      </c>
      <c r="B84" s="12"/>
      <c r="C84" s="12" t="s">
        <v>18</v>
      </c>
      <c r="D84" s="12"/>
      <c r="E84" s="12"/>
      <c r="F84" s="13">
        <v>43868</v>
      </c>
      <c r="G84" s="14">
        <v>9200</v>
      </c>
    </row>
    <row r="85" spans="1:8">
      <c r="A85" s="21" t="s">
        <v>29</v>
      </c>
      <c r="B85" s="15"/>
      <c r="C85" s="15" t="s">
        <v>21</v>
      </c>
      <c r="D85" s="15"/>
      <c r="E85" s="15"/>
      <c r="F85" s="16">
        <v>43872</v>
      </c>
      <c r="G85" s="17">
        <v>9430</v>
      </c>
    </row>
    <row r="86" spans="1:8">
      <c r="B86" t="s">
        <v>38</v>
      </c>
      <c r="H86" s="8">
        <v>2784.73</v>
      </c>
    </row>
    <row r="87" spans="1:8">
      <c r="A87" s="20" t="s">
        <v>39</v>
      </c>
      <c r="C87" t="s">
        <v>37</v>
      </c>
      <c r="F87" s="7">
        <v>43867</v>
      </c>
      <c r="G87" s="18">
        <v>2645</v>
      </c>
    </row>
    <row r="88" spans="1:8">
      <c r="A88" s="21" t="s">
        <v>44</v>
      </c>
      <c r="B88" s="15"/>
      <c r="C88" s="15" t="s">
        <v>45</v>
      </c>
      <c r="D88" s="15"/>
      <c r="E88" s="15"/>
      <c r="F88" s="16">
        <v>43872</v>
      </c>
      <c r="G88" s="17">
        <v>21240.5</v>
      </c>
    </row>
    <row r="89" spans="1:8">
      <c r="A89" t="s">
        <v>46</v>
      </c>
      <c r="G89" s="8">
        <v>3744.98</v>
      </c>
      <c r="H89" s="19"/>
    </row>
    <row r="90" spans="1:8">
      <c r="G90" s="9">
        <f>SUM(G84:G89)</f>
        <v>46260.480000000003</v>
      </c>
    </row>
    <row r="92" spans="1:8">
      <c r="G92" s="9">
        <f>SUM(G90,G80,G76,G72,G61,G57)</f>
        <v>295423.78000000003</v>
      </c>
    </row>
    <row r="96" spans="1:8" ht="19">
      <c r="D96" s="23"/>
      <c r="G96" s="10">
        <f>SUM(G28:G88)</f>
        <v>630389.42999999993</v>
      </c>
      <c r="H96" s="24">
        <f>SUM(G96/A99)*100</f>
        <v>17.424504202005949</v>
      </c>
    </row>
    <row r="98" spans="1:6">
      <c r="A98" t="s">
        <v>52</v>
      </c>
    </row>
    <row r="99" spans="1:6">
      <c r="A99">
        <v>3617832.81</v>
      </c>
      <c r="F99" t="s">
        <v>53</v>
      </c>
    </row>
  </sheetData>
  <mergeCells count="2">
    <mergeCell ref="A1:D1"/>
    <mergeCell ref="A2:B2"/>
  </mergeCells>
  <pageMargins left="0.7" right="0.7" top="0.75" bottom="0.75" header="0.3" footer="0.3"/>
  <pageSetup paperSize="9" orientation="portrait" horizontalDpi="0" verticalDpi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C9ADC8-DCF9-BA42-A7AF-104645F1B5EB}">
  <dimension ref="A1:I124"/>
  <sheetViews>
    <sheetView topLeftCell="AG39" zoomScaleNormal="100" workbookViewId="0">
      <selection activeCell="B59" sqref="B59:G59"/>
    </sheetView>
  </sheetViews>
  <sheetFormatPr baseColWidth="10" defaultRowHeight="16"/>
  <cols>
    <col min="1" max="1" width="15.1640625" bestFit="1" customWidth="1"/>
    <col min="2" max="2" width="16.6640625" customWidth="1"/>
    <col min="6" max="6" width="16" bestFit="1" customWidth="1"/>
    <col min="7" max="7" width="11.1640625" bestFit="1" customWidth="1"/>
  </cols>
  <sheetData>
    <row r="1" spans="1:7" ht="18">
      <c r="A1" s="41" t="s">
        <v>15</v>
      </c>
      <c r="B1" s="41"/>
      <c r="C1" s="41"/>
      <c r="D1" s="41"/>
    </row>
    <row r="2" spans="1:7" ht="18">
      <c r="A2" s="42" t="s">
        <v>54</v>
      </c>
      <c r="B2" s="42"/>
      <c r="C2" s="1" t="s">
        <v>2</v>
      </c>
      <c r="D2" s="1"/>
    </row>
    <row r="3" spans="1:7" ht="19">
      <c r="C3" s="2" t="s">
        <v>3</v>
      </c>
      <c r="D3" s="3">
        <v>43915</v>
      </c>
    </row>
    <row r="5" spans="1:7">
      <c r="A5" s="4" t="s">
        <v>55</v>
      </c>
    </row>
    <row r="6" spans="1:7" ht="19">
      <c r="B6" s="28"/>
      <c r="C6" s="29"/>
      <c r="D6" s="29"/>
      <c r="E6" s="29"/>
      <c r="F6" s="29"/>
      <c r="G6" s="34"/>
    </row>
    <row r="7" spans="1:7" ht="19">
      <c r="B7" s="28" t="s">
        <v>64</v>
      </c>
      <c r="C7" s="29"/>
      <c r="D7" s="29"/>
      <c r="E7" s="29"/>
      <c r="F7" s="29"/>
      <c r="G7" s="31">
        <v>3450</v>
      </c>
    </row>
    <row r="8" spans="1:7" ht="19">
      <c r="A8" s="28" t="s">
        <v>66</v>
      </c>
      <c r="B8" s="29"/>
      <c r="C8" s="29"/>
      <c r="D8" s="29"/>
      <c r="E8" s="29"/>
      <c r="F8" s="33">
        <v>19090</v>
      </c>
    </row>
    <row r="9" spans="1:7" ht="19">
      <c r="A9" s="28" t="s">
        <v>65</v>
      </c>
      <c r="B9" s="29"/>
      <c r="C9" s="29"/>
      <c r="D9" s="29"/>
      <c r="E9" s="29"/>
      <c r="F9" s="28">
        <v>4620.04</v>
      </c>
    </row>
    <row r="10" spans="1:7" ht="19">
      <c r="B10" s="28"/>
      <c r="C10" s="29"/>
      <c r="D10" s="29"/>
      <c r="E10" s="29"/>
      <c r="F10" s="29"/>
      <c r="G10" s="30"/>
    </row>
    <row r="11" spans="1:7" ht="19">
      <c r="A11" s="28" t="s">
        <v>67</v>
      </c>
      <c r="B11" s="29"/>
      <c r="C11" s="29"/>
      <c r="D11" s="29"/>
      <c r="E11" s="29"/>
      <c r="F11" s="33">
        <v>19550</v>
      </c>
      <c r="G11" s="38"/>
    </row>
    <row r="12" spans="1:7" ht="19">
      <c r="A12" s="28" t="s">
        <v>68</v>
      </c>
      <c r="B12" s="29"/>
      <c r="C12" s="29"/>
      <c r="D12" s="29"/>
      <c r="E12" s="29"/>
      <c r="F12" s="33">
        <v>31050</v>
      </c>
    </row>
    <row r="13" spans="1:7" ht="19">
      <c r="A13" s="28"/>
      <c r="B13" s="36" t="s">
        <v>69</v>
      </c>
      <c r="C13" s="23"/>
      <c r="D13" s="23"/>
      <c r="E13" s="23"/>
      <c r="F13" s="23"/>
      <c r="G13" s="38">
        <v>15985</v>
      </c>
    </row>
    <row r="14" spans="1:7" ht="19">
      <c r="B14" s="36"/>
      <c r="C14" s="23"/>
      <c r="D14" s="23"/>
      <c r="E14" s="23"/>
      <c r="F14" s="23"/>
      <c r="G14" s="38"/>
    </row>
    <row r="15" spans="1:7" ht="19">
      <c r="B15" s="28" t="s">
        <v>70</v>
      </c>
      <c r="C15" s="29"/>
      <c r="D15" s="29"/>
      <c r="E15" s="29"/>
      <c r="F15" s="29"/>
      <c r="G15" s="33">
        <v>6670</v>
      </c>
    </row>
    <row r="16" spans="1:7" ht="19">
      <c r="A16" s="28" t="s">
        <v>71</v>
      </c>
      <c r="B16" s="29"/>
      <c r="C16" s="29"/>
      <c r="D16" s="29"/>
      <c r="E16" s="29"/>
      <c r="F16" s="30">
        <v>12075</v>
      </c>
      <c r="G16" s="30"/>
    </row>
    <row r="17" spans="1:7" ht="19">
      <c r="A17" s="28" t="s">
        <v>72</v>
      </c>
      <c r="B17" s="29"/>
      <c r="C17" s="29"/>
      <c r="D17" s="29"/>
      <c r="E17" s="29"/>
      <c r="F17" s="30">
        <v>4295.25</v>
      </c>
    </row>
    <row r="18" spans="1:7" ht="19">
      <c r="B18" s="28" t="s">
        <v>73</v>
      </c>
      <c r="C18" s="29"/>
      <c r="D18" s="29"/>
      <c r="E18" s="29"/>
      <c r="F18" s="29"/>
      <c r="G18" s="30">
        <v>17250</v>
      </c>
    </row>
    <row r="19" spans="1:7" ht="19">
      <c r="A19" s="28" t="s">
        <v>9</v>
      </c>
      <c r="B19" s="29"/>
      <c r="C19" s="29"/>
      <c r="D19" s="29"/>
      <c r="E19" s="29"/>
      <c r="F19" s="30">
        <v>7475</v>
      </c>
      <c r="G19" s="30"/>
    </row>
    <row r="20" spans="1:7" ht="19">
      <c r="A20" s="28" t="s">
        <v>74</v>
      </c>
      <c r="B20" s="29"/>
      <c r="C20" s="29"/>
      <c r="D20" s="29"/>
      <c r="E20" s="29"/>
      <c r="F20" s="30">
        <v>22885</v>
      </c>
    </row>
    <row r="21" spans="1:7" ht="19">
      <c r="A21" s="28"/>
      <c r="B21" s="28"/>
      <c r="C21" s="29"/>
      <c r="D21" s="29"/>
      <c r="E21" s="29"/>
      <c r="F21" s="29"/>
      <c r="G21" s="30"/>
    </row>
    <row r="22" spans="1:7" ht="19">
      <c r="A22" s="28"/>
      <c r="B22" s="28"/>
      <c r="C22" s="29"/>
      <c r="D22" s="29"/>
      <c r="E22" s="29"/>
      <c r="F22" s="29"/>
      <c r="G22" s="30"/>
    </row>
    <row r="23" spans="1:7" ht="19">
      <c r="A23" s="28" t="s">
        <v>75</v>
      </c>
      <c r="B23" s="29"/>
      <c r="C23" s="29"/>
      <c r="D23" s="29"/>
      <c r="E23" s="29"/>
      <c r="F23" s="30">
        <v>21965</v>
      </c>
      <c r="G23" s="30"/>
    </row>
    <row r="24" spans="1:7" ht="19">
      <c r="A24" s="28" t="s">
        <v>105</v>
      </c>
      <c r="B24" s="29"/>
      <c r="C24" s="29"/>
      <c r="D24" s="29"/>
      <c r="E24" s="29"/>
      <c r="F24" s="18">
        <v>20125</v>
      </c>
      <c r="G24" s="30"/>
    </row>
    <row r="25" spans="1:7" ht="19">
      <c r="B25" s="28"/>
      <c r="C25" s="29"/>
      <c r="D25" s="29"/>
      <c r="E25" s="29"/>
      <c r="F25" s="29"/>
      <c r="G25" s="30"/>
    </row>
    <row r="26" spans="1:7" ht="19">
      <c r="A26" s="28" t="s">
        <v>76</v>
      </c>
      <c r="B26" s="29"/>
      <c r="C26" s="29"/>
      <c r="D26" s="29"/>
      <c r="E26" s="29"/>
      <c r="F26" s="30">
        <v>5462.5</v>
      </c>
    </row>
    <row r="27" spans="1:7" ht="19">
      <c r="A27" s="28"/>
      <c r="B27" s="29"/>
      <c r="C27" s="29"/>
      <c r="D27" s="29"/>
      <c r="E27" s="29"/>
      <c r="F27" s="30"/>
    </row>
    <row r="28" spans="1:7" ht="19">
      <c r="A28" s="28" t="s">
        <v>77</v>
      </c>
      <c r="B28" s="29"/>
      <c r="C28" s="29"/>
      <c r="D28" s="29"/>
      <c r="E28" s="29"/>
      <c r="F28" s="30">
        <v>9085</v>
      </c>
    </row>
    <row r="29" spans="1:7" ht="19">
      <c r="A29" s="28" t="s">
        <v>78</v>
      </c>
      <c r="B29" s="29"/>
      <c r="C29" s="29"/>
      <c r="D29" s="29"/>
      <c r="E29" s="29"/>
      <c r="F29" s="30">
        <v>20125</v>
      </c>
      <c r="G29" s="30"/>
    </row>
    <row r="30" spans="1:7" ht="19">
      <c r="B30" s="28" t="s">
        <v>79</v>
      </c>
      <c r="C30" s="29"/>
      <c r="D30" s="29"/>
      <c r="E30" s="29"/>
      <c r="F30" s="29"/>
      <c r="G30" s="30">
        <v>8625</v>
      </c>
    </row>
    <row r="31" spans="1:7" ht="19">
      <c r="A31" s="28" t="s">
        <v>80</v>
      </c>
      <c r="B31" s="29"/>
      <c r="C31" s="29"/>
      <c r="D31" s="29"/>
      <c r="E31" s="29"/>
      <c r="F31" s="30">
        <v>18975</v>
      </c>
      <c r="G31" s="37"/>
    </row>
    <row r="32" spans="1:7" ht="19">
      <c r="B32" s="28" t="s">
        <v>81</v>
      </c>
      <c r="C32" s="29"/>
      <c r="D32" s="29"/>
      <c r="E32" s="29"/>
      <c r="F32" s="29"/>
      <c r="G32" s="30">
        <v>314870</v>
      </c>
    </row>
    <row r="33" spans="1:7" ht="19">
      <c r="A33" s="28" t="s">
        <v>82</v>
      </c>
      <c r="B33" s="29"/>
      <c r="C33" s="29"/>
      <c r="D33" s="29"/>
      <c r="E33" s="29"/>
      <c r="F33" s="30">
        <v>8344.07</v>
      </c>
      <c r="G33" s="30"/>
    </row>
    <row r="34" spans="1:7" ht="19">
      <c r="A34" s="28"/>
      <c r="B34" s="29"/>
      <c r="C34" s="29"/>
      <c r="D34" s="29"/>
      <c r="E34" s="29"/>
      <c r="F34" s="30"/>
    </row>
    <row r="35" spans="1:7" ht="19">
      <c r="A35" s="28" t="s">
        <v>10</v>
      </c>
      <c r="B35" s="29"/>
      <c r="C35" s="29"/>
      <c r="D35" s="29"/>
      <c r="E35" s="29"/>
      <c r="F35" s="30">
        <v>19320</v>
      </c>
    </row>
    <row r="36" spans="1:7" ht="19">
      <c r="A36" s="28" t="s">
        <v>83</v>
      </c>
      <c r="B36" s="29"/>
      <c r="C36" s="29"/>
      <c r="D36" s="29"/>
      <c r="E36" s="29"/>
      <c r="F36" s="30">
        <v>5200.01</v>
      </c>
      <c r="G36" s="37"/>
    </row>
    <row r="37" spans="1:7" ht="19">
      <c r="B37" s="28" t="s">
        <v>84</v>
      </c>
      <c r="C37" s="29"/>
      <c r="D37" s="29"/>
      <c r="E37" s="29"/>
      <c r="F37" s="29"/>
      <c r="G37" s="30">
        <v>5750</v>
      </c>
    </row>
    <row r="38" spans="1:7" ht="19">
      <c r="A38" s="28"/>
      <c r="B38" s="28"/>
      <c r="C38" s="29"/>
      <c r="D38" s="29"/>
      <c r="E38" s="29"/>
      <c r="F38" s="29"/>
      <c r="G38" s="30"/>
    </row>
    <row r="39" spans="1:7" ht="19">
      <c r="A39" s="28"/>
      <c r="B39" s="36"/>
      <c r="C39" s="23"/>
      <c r="D39" s="23"/>
      <c r="E39" s="23"/>
      <c r="F39" s="23"/>
      <c r="G39" s="37"/>
    </row>
    <row r="40" spans="1:7" ht="19">
      <c r="A40" s="28"/>
      <c r="B40" s="28"/>
      <c r="C40" s="29"/>
      <c r="D40" s="29"/>
      <c r="E40" s="29"/>
      <c r="F40" s="29"/>
      <c r="G40" s="30"/>
    </row>
    <row r="41" spans="1:7" ht="19">
      <c r="B41" s="28"/>
      <c r="C41" s="29"/>
      <c r="D41" s="29"/>
      <c r="E41" s="29"/>
      <c r="F41" s="29"/>
      <c r="G41" s="30"/>
    </row>
    <row r="42" spans="1:7" ht="19">
      <c r="A42" s="28" t="s">
        <v>85</v>
      </c>
      <c r="B42" s="29"/>
      <c r="C42" s="29"/>
      <c r="D42" s="29"/>
      <c r="E42" s="29"/>
      <c r="F42" s="30">
        <v>67275</v>
      </c>
      <c r="G42" s="37"/>
    </row>
    <row r="43" spans="1:7" ht="19">
      <c r="A43" s="28"/>
      <c r="B43" s="28" t="s">
        <v>86</v>
      </c>
      <c r="C43" s="29"/>
      <c r="D43" s="29"/>
      <c r="E43" s="29"/>
      <c r="F43" s="29"/>
      <c r="G43" s="30">
        <v>3392.5</v>
      </c>
    </row>
    <row r="44" spans="1:7" ht="19">
      <c r="A44" s="28" t="s">
        <v>35</v>
      </c>
      <c r="B44" s="29"/>
      <c r="C44" s="29"/>
      <c r="D44" s="29"/>
      <c r="E44" s="29"/>
      <c r="F44" s="30">
        <v>30475</v>
      </c>
      <c r="G44" s="30"/>
    </row>
    <row r="45" spans="1:7" ht="19">
      <c r="A45" s="28" t="s">
        <v>87</v>
      </c>
      <c r="B45" s="29"/>
      <c r="C45" s="29"/>
      <c r="D45" s="29"/>
      <c r="E45" s="29"/>
      <c r="F45" s="30">
        <v>20700</v>
      </c>
    </row>
    <row r="46" spans="1:7" ht="19">
      <c r="A46" s="28"/>
      <c r="B46" s="28" t="s">
        <v>88</v>
      </c>
      <c r="C46" s="29"/>
      <c r="D46" s="29"/>
      <c r="E46" s="29"/>
      <c r="F46" s="29"/>
      <c r="G46" s="30">
        <v>37950</v>
      </c>
    </row>
    <row r="47" spans="1:7" ht="19">
      <c r="B47" s="28" t="s">
        <v>89</v>
      </c>
      <c r="C47" s="29"/>
      <c r="D47" s="29"/>
      <c r="E47" s="29"/>
      <c r="F47" s="29"/>
      <c r="G47" s="30">
        <v>3450</v>
      </c>
    </row>
    <row r="48" spans="1:7" ht="19">
      <c r="B48" s="28"/>
      <c r="C48" s="29"/>
      <c r="D48" s="29"/>
      <c r="E48" s="29"/>
      <c r="F48" s="29"/>
      <c r="G48" s="30"/>
    </row>
    <row r="49" spans="1:7" ht="19">
      <c r="A49" s="28"/>
      <c r="B49" s="29"/>
      <c r="C49" s="29"/>
      <c r="D49" s="29"/>
      <c r="E49" s="29"/>
      <c r="F49" s="30"/>
      <c r="G49" s="30"/>
    </row>
    <row r="50" spans="1:7" ht="19">
      <c r="B50" s="28" t="s">
        <v>90</v>
      </c>
      <c r="C50" s="29"/>
      <c r="D50" s="29"/>
      <c r="E50" s="29"/>
      <c r="F50" s="29"/>
      <c r="G50" s="30">
        <v>1265</v>
      </c>
    </row>
    <row r="51" spans="1:7" ht="19">
      <c r="A51" s="28"/>
      <c r="B51" s="28"/>
      <c r="C51" s="29"/>
      <c r="D51" s="29"/>
      <c r="E51" s="29"/>
      <c r="F51" s="29"/>
      <c r="G51" s="30"/>
    </row>
    <row r="52" spans="1:7" ht="19">
      <c r="A52" s="28"/>
      <c r="B52" s="28"/>
      <c r="C52" s="29"/>
      <c r="D52" s="29"/>
      <c r="E52" s="29"/>
      <c r="F52" s="29"/>
      <c r="G52" s="30"/>
    </row>
    <row r="53" spans="1:7" ht="19">
      <c r="A53" s="28"/>
      <c r="B53" s="28"/>
      <c r="C53" s="29"/>
      <c r="D53" s="29"/>
      <c r="E53" s="29"/>
      <c r="F53" s="29"/>
      <c r="G53" s="30"/>
    </row>
    <row r="54" spans="1:7" ht="19">
      <c r="B54" s="28" t="s">
        <v>91</v>
      </c>
      <c r="C54" s="29"/>
      <c r="D54" s="29"/>
      <c r="E54" s="29"/>
      <c r="F54" s="29"/>
      <c r="G54" s="30">
        <v>8970</v>
      </c>
    </row>
    <row r="55" spans="1:7" ht="19">
      <c r="B55" s="28" t="s">
        <v>92</v>
      </c>
      <c r="C55" s="29"/>
      <c r="D55" s="29"/>
      <c r="E55" s="29"/>
      <c r="F55" s="29"/>
      <c r="G55" s="30">
        <v>21850</v>
      </c>
    </row>
    <row r="56" spans="1:7" ht="19">
      <c r="A56" s="28" t="s">
        <v>93</v>
      </c>
      <c r="B56" s="29"/>
      <c r="C56" s="29"/>
      <c r="D56" s="29"/>
      <c r="E56" s="29"/>
      <c r="F56" s="30">
        <v>14490</v>
      </c>
      <c r="G56" s="30"/>
    </row>
    <row r="57" spans="1:7" ht="19">
      <c r="A57" s="28"/>
      <c r="B57" s="28"/>
      <c r="C57" s="29"/>
      <c r="D57" s="29"/>
      <c r="E57" s="29"/>
      <c r="F57" s="29"/>
      <c r="G57" s="30"/>
    </row>
    <row r="58" spans="1:7" ht="19">
      <c r="B58" s="36"/>
      <c r="C58" s="23"/>
      <c r="D58" s="23"/>
      <c r="E58" s="23"/>
      <c r="F58" s="23"/>
      <c r="G58" s="37"/>
    </row>
    <row r="59" spans="1:7" ht="19">
      <c r="B59" s="28" t="s">
        <v>94</v>
      </c>
      <c r="C59" s="29"/>
      <c r="D59" s="29"/>
      <c r="E59" s="29"/>
      <c r="F59" s="29"/>
      <c r="G59" s="30">
        <v>6210.92</v>
      </c>
    </row>
    <row r="60" spans="1:7" ht="19">
      <c r="B60" s="28" t="s">
        <v>106</v>
      </c>
      <c r="C60" s="29"/>
      <c r="D60" s="29"/>
      <c r="E60" s="29"/>
      <c r="F60" s="29"/>
      <c r="G60" s="30">
        <v>30705</v>
      </c>
    </row>
    <row r="61" spans="1:7" ht="19">
      <c r="A61" s="28" t="s">
        <v>95</v>
      </c>
      <c r="B61" s="29"/>
      <c r="C61" s="29"/>
      <c r="D61" s="29"/>
      <c r="E61" s="29"/>
      <c r="F61" s="30">
        <v>21850</v>
      </c>
      <c r="G61" s="37"/>
    </row>
    <row r="62" spans="1:7" ht="19">
      <c r="A62" s="28" t="s">
        <v>96</v>
      </c>
      <c r="B62" s="29"/>
      <c r="C62" s="29"/>
      <c r="D62" s="29"/>
      <c r="E62" s="29"/>
      <c r="F62" s="30">
        <v>12650</v>
      </c>
      <c r="G62" s="30"/>
    </row>
    <row r="63" spans="1:7" ht="19">
      <c r="B63" s="28" t="s">
        <v>97</v>
      </c>
      <c r="C63" s="29"/>
      <c r="D63" s="29"/>
      <c r="E63" s="29"/>
      <c r="F63" s="29"/>
      <c r="G63" s="30">
        <v>3507.5</v>
      </c>
    </row>
    <row r="64" spans="1:7" ht="19">
      <c r="A64" s="28" t="s">
        <v>98</v>
      </c>
      <c r="B64" s="29"/>
      <c r="C64" s="29"/>
      <c r="D64" s="29"/>
      <c r="E64" s="29"/>
      <c r="F64" s="30">
        <v>33925</v>
      </c>
      <c r="G64" s="30"/>
    </row>
    <row r="65" spans="1:9" ht="19">
      <c r="B65" s="28" t="s">
        <v>99</v>
      </c>
      <c r="C65" s="29"/>
      <c r="D65" s="29"/>
      <c r="E65" s="29"/>
      <c r="F65" s="29"/>
      <c r="G65" s="30">
        <v>16100</v>
      </c>
    </row>
    <row r="66" spans="1:9" ht="19">
      <c r="A66" s="28" t="s">
        <v>100</v>
      </c>
      <c r="B66" s="29"/>
      <c r="C66" s="29"/>
      <c r="D66" s="29"/>
      <c r="E66" s="29"/>
      <c r="F66" s="30">
        <v>22885</v>
      </c>
      <c r="G66" s="33"/>
    </row>
    <row r="67" spans="1:9" ht="19">
      <c r="A67" s="28" t="s">
        <v>101</v>
      </c>
      <c r="B67" s="29"/>
      <c r="C67" s="29"/>
      <c r="D67" s="29"/>
      <c r="E67" s="29"/>
      <c r="F67" s="30">
        <v>14720</v>
      </c>
    </row>
    <row r="68" spans="1:9" ht="19">
      <c r="A68" s="28"/>
      <c r="B68" s="28" t="s">
        <v>102</v>
      </c>
      <c r="C68" s="29"/>
      <c r="D68" s="29"/>
      <c r="E68" s="29"/>
      <c r="F68" s="29"/>
      <c r="G68" s="30">
        <v>19550</v>
      </c>
    </row>
    <row r="69" spans="1:9" ht="19">
      <c r="B69" s="28"/>
      <c r="C69" s="29"/>
      <c r="D69" s="29"/>
      <c r="E69" s="29"/>
      <c r="F69" s="29"/>
      <c r="G69" s="30"/>
    </row>
    <row r="70" spans="1:9" ht="19">
      <c r="A70" s="28"/>
      <c r="B70" s="36"/>
      <c r="C70" s="23"/>
      <c r="D70" s="23"/>
      <c r="E70" s="23"/>
      <c r="F70" s="23"/>
      <c r="G70" s="37"/>
    </row>
    <row r="71" spans="1:9" ht="19">
      <c r="A71" s="28"/>
      <c r="B71" s="28" t="s">
        <v>103</v>
      </c>
      <c r="C71" s="29"/>
      <c r="D71" s="29"/>
      <c r="E71" s="29"/>
      <c r="F71" s="30">
        <v>2185</v>
      </c>
      <c r="G71" s="30"/>
    </row>
    <row r="72" spans="1:9" ht="19">
      <c r="A72" s="28"/>
      <c r="B72" s="28"/>
      <c r="C72" s="29"/>
      <c r="D72" s="29"/>
      <c r="E72" s="29"/>
      <c r="F72" s="10">
        <f>SUM(F6:F71)</f>
        <v>490796.87</v>
      </c>
      <c r="G72" s="30"/>
    </row>
    <row r="73" spans="1:9" ht="19">
      <c r="A73" s="28"/>
      <c r="B73" s="29"/>
      <c r="C73" s="29"/>
      <c r="D73" s="29"/>
      <c r="E73" s="29"/>
      <c r="F73" s="10"/>
      <c r="G73" s="8">
        <f>SUM(F73/A75)*100</f>
        <v>0</v>
      </c>
      <c r="H73" t="s">
        <v>108</v>
      </c>
      <c r="I73" s="8"/>
    </row>
    <row r="74" spans="1:9" ht="19">
      <c r="A74" s="28" t="s">
        <v>107</v>
      </c>
      <c r="B74" s="36"/>
      <c r="C74" s="23"/>
      <c r="D74" s="23"/>
      <c r="E74" s="23"/>
      <c r="F74" s="23"/>
      <c r="G74" s="37"/>
    </row>
    <row r="75" spans="1:9" ht="19">
      <c r="A75" s="33">
        <v>3549521.23</v>
      </c>
      <c r="B75" s="28"/>
      <c r="C75" s="29"/>
      <c r="D75" s="29"/>
      <c r="E75" s="29"/>
      <c r="F75" s="30"/>
      <c r="G75" s="30"/>
    </row>
    <row r="76" spans="1:9" ht="19">
      <c r="A76" s="28"/>
      <c r="B76" s="29"/>
      <c r="C76" s="29"/>
      <c r="D76" s="30">
        <f>SUM(A75)*18%</f>
        <v>638913.82140000002</v>
      </c>
      <c r="E76" s="39">
        <v>0.18</v>
      </c>
      <c r="F76" s="32">
        <f>SUM(F73-D76)</f>
        <v>-638913.82140000002</v>
      </c>
      <c r="G76" s="30"/>
    </row>
    <row r="77" spans="1:9" ht="19">
      <c r="A77" s="28"/>
      <c r="B77" s="29"/>
      <c r="C77" s="29"/>
      <c r="D77" s="29"/>
      <c r="E77" s="29"/>
      <c r="F77" s="10"/>
    </row>
    <row r="78" spans="1:9" ht="19">
      <c r="B78" s="28"/>
      <c r="C78" s="29"/>
      <c r="D78" s="29"/>
      <c r="E78" s="29"/>
      <c r="F78" s="29"/>
      <c r="G78" s="30"/>
    </row>
    <row r="79" spans="1:9" ht="19">
      <c r="A79" s="28"/>
      <c r="B79" s="29"/>
      <c r="C79" s="29"/>
      <c r="D79" s="29"/>
      <c r="E79" s="29"/>
      <c r="F79" s="30"/>
    </row>
    <row r="80" spans="1:9" ht="19">
      <c r="B80" s="28"/>
      <c r="C80" s="29"/>
      <c r="D80" s="29"/>
      <c r="E80" s="29"/>
      <c r="F80" s="29"/>
      <c r="G80" s="30"/>
    </row>
    <row r="81" spans="1:7" ht="19">
      <c r="A81" s="28"/>
      <c r="B81" s="29"/>
      <c r="C81" s="29"/>
      <c r="D81" s="29"/>
      <c r="E81" s="29"/>
      <c r="F81" s="30"/>
    </row>
    <row r="82" spans="1:7" ht="19">
      <c r="B82" s="28"/>
      <c r="C82" s="29"/>
      <c r="D82" s="29"/>
      <c r="E82" s="29"/>
      <c r="F82" s="29"/>
      <c r="G82" s="30"/>
    </row>
    <row r="83" spans="1:7" ht="19">
      <c r="A83" s="28"/>
      <c r="B83" s="29"/>
      <c r="C83" s="29"/>
      <c r="D83" s="29"/>
      <c r="E83" s="29"/>
      <c r="F83" s="30"/>
    </row>
    <row r="84" spans="1:7" ht="19">
      <c r="B84" s="36"/>
      <c r="C84" s="23"/>
      <c r="D84" s="23"/>
      <c r="E84" s="23"/>
      <c r="F84" s="23"/>
      <c r="G84" s="37"/>
    </row>
    <row r="85" spans="1:7" ht="19">
      <c r="B85" s="28"/>
      <c r="C85" s="29"/>
      <c r="D85" s="29"/>
      <c r="E85" s="29"/>
      <c r="F85" s="29"/>
      <c r="G85" s="30"/>
    </row>
    <row r="86" spans="1:7" ht="19">
      <c r="B86" s="28"/>
      <c r="C86" s="29"/>
      <c r="D86" s="29"/>
      <c r="E86" s="29"/>
      <c r="F86" s="29"/>
      <c r="G86" s="30"/>
    </row>
    <row r="87" spans="1:7" ht="19">
      <c r="A87" s="28"/>
      <c r="B87" s="29"/>
      <c r="C87" s="29"/>
      <c r="D87" s="29"/>
      <c r="E87" s="29"/>
      <c r="F87" s="32"/>
    </row>
    <row r="88" spans="1:7" ht="19">
      <c r="F88" s="35"/>
    </row>
    <row r="89" spans="1:7" ht="19">
      <c r="A89" s="28"/>
      <c r="B89" s="29"/>
      <c r="C89" s="29"/>
      <c r="D89" s="29"/>
      <c r="E89" s="29"/>
      <c r="F89" s="30"/>
    </row>
    <row r="90" spans="1:7" ht="19">
      <c r="B90" s="28"/>
      <c r="C90" s="29"/>
      <c r="D90" s="29"/>
      <c r="E90" s="29"/>
      <c r="F90" s="29"/>
      <c r="G90" s="33"/>
    </row>
    <row r="91" spans="1:7" ht="19">
      <c r="A91" s="28"/>
      <c r="B91" s="29"/>
      <c r="C91" s="29"/>
      <c r="D91" s="29"/>
      <c r="E91" s="29"/>
      <c r="F91" s="31"/>
    </row>
    <row r="92" spans="1:7" ht="19">
      <c r="A92" s="28"/>
      <c r="B92" s="29"/>
      <c r="C92" s="29"/>
      <c r="D92" s="29"/>
      <c r="E92" s="29"/>
      <c r="F92" s="30"/>
    </row>
    <row r="93" spans="1:7" ht="19">
      <c r="A93" s="28"/>
      <c r="B93" s="29"/>
      <c r="C93" s="29"/>
      <c r="D93" s="29"/>
      <c r="E93" s="29"/>
      <c r="F93" s="30"/>
    </row>
    <row r="94" spans="1:7" ht="19">
      <c r="A94" s="28"/>
      <c r="B94" s="29"/>
      <c r="C94" s="29"/>
      <c r="D94" s="29"/>
      <c r="E94" s="29"/>
      <c r="F94" s="30"/>
    </row>
    <row r="95" spans="1:7" ht="19">
      <c r="A95" s="28"/>
      <c r="B95" s="29"/>
      <c r="C95" s="29"/>
      <c r="D95" s="29"/>
      <c r="E95" s="29"/>
      <c r="F95" s="30"/>
    </row>
    <row r="96" spans="1:7" ht="19">
      <c r="A96" s="28"/>
      <c r="B96" s="29"/>
      <c r="C96" s="29"/>
      <c r="D96" s="29"/>
      <c r="E96" s="29"/>
      <c r="F96" s="30"/>
    </row>
    <row r="97" spans="1:7" ht="19">
      <c r="A97" s="28"/>
      <c r="B97" s="29"/>
      <c r="C97" s="29"/>
      <c r="D97" s="29"/>
      <c r="E97" s="29"/>
      <c r="F97" s="30"/>
    </row>
    <row r="98" spans="1:7" ht="19">
      <c r="A98" s="28"/>
      <c r="B98" s="29"/>
      <c r="C98" s="29"/>
      <c r="D98" s="29"/>
      <c r="E98" s="29"/>
      <c r="F98" s="30"/>
    </row>
    <row r="99" spans="1:7" ht="19">
      <c r="B99" s="28"/>
      <c r="C99" s="29"/>
      <c r="D99" s="29"/>
      <c r="E99" s="29"/>
      <c r="F99" s="29"/>
      <c r="G99" s="30"/>
    </row>
    <row r="100" spans="1:7" ht="19">
      <c r="A100" s="28"/>
      <c r="B100" s="29"/>
      <c r="C100" s="29"/>
      <c r="D100" s="29"/>
      <c r="E100" s="29"/>
      <c r="F100" s="30"/>
    </row>
    <row r="101" spans="1:7" ht="19">
      <c r="B101" s="28"/>
      <c r="C101" s="29"/>
      <c r="D101" s="29"/>
      <c r="E101" s="29"/>
      <c r="F101" s="29"/>
      <c r="G101" s="30"/>
    </row>
    <row r="102" spans="1:7" ht="19">
      <c r="A102" s="28"/>
      <c r="B102" s="29"/>
      <c r="C102" s="29"/>
      <c r="D102" s="29"/>
      <c r="E102" s="29"/>
      <c r="F102" s="30"/>
    </row>
    <row r="103" spans="1:7" ht="19">
      <c r="B103" s="28"/>
      <c r="C103" s="29"/>
      <c r="D103" s="29"/>
      <c r="E103" s="29"/>
      <c r="F103" s="29"/>
      <c r="G103" s="30"/>
    </row>
    <row r="104" spans="1:7" ht="19">
      <c r="A104" s="28"/>
      <c r="B104" s="29"/>
      <c r="C104" s="29"/>
      <c r="D104" s="29"/>
      <c r="E104" s="29"/>
      <c r="F104" s="30"/>
    </row>
    <row r="105" spans="1:7" ht="19">
      <c r="B105" s="28"/>
      <c r="C105" s="29"/>
      <c r="D105" s="29"/>
      <c r="E105" s="29"/>
      <c r="F105" s="29"/>
      <c r="G105" s="30"/>
    </row>
    <row r="106" spans="1:7" ht="19">
      <c r="A106" s="28"/>
      <c r="B106" s="29"/>
      <c r="C106" s="29"/>
      <c r="D106" s="29"/>
      <c r="E106" s="29"/>
      <c r="F106" s="30"/>
    </row>
    <row r="107" spans="1:7" ht="19">
      <c r="B107" s="36"/>
      <c r="C107" s="23"/>
      <c r="D107" s="23"/>
      <c r="E107" s="23"/>
      <c r="F107" s="23"/>
      <c r="G107" s="37"/>
    </row>
    <row r="108" spans="1:7" ht="19">
      <c r="B108" s="28"/>
      <c r="C108" s="29"/>
      <c r="D108" s="29"/>
      <c r="E108" s="29"/>
      <c r="F108" s="29"/>
      <c r="G108" s="30"/>
    </row>
    <row r="109" spans="1:7" ht="19">
      <c r="B109" s="28"/>
      <c r="C109" s="29"/>
      <c r="D109" s="29"/>
      <c r="E109" s="29"/>
      <c r="F109" s="29"/>
      <c r="G109" s="30"/>
    </row>
    <row r="110" spans="1:7" ht="19">
      <c r="A110" s="28"/>
      <c r="B110" s="29"/>
      <c r="C110" s="29"/>
      <c r="D110" s="29"/>
      <c r="E110" s="29"/>
      <c r="F110" s="32"/>
    </row>
    <row r="111" spans="1:7" ht="19">
      <c r="F111" s="35"/>
    </row>
    <row r="114" spans="6:8" ht="19">
      <c r="F114" s="35"/>
    </row>
    <row r="115" spans="6:8" ht="19">
      <c r="F115" s="35"/>
    </row>
    <row r="124" spans="6:8">
      <c r="H124" t="s">
        <v>104</v>
      </c>
    </row>
  </sheetData>
  <mergeCells count="2">
    <mergeCell ref="A1:D1"/>
    <mergeCell ref="A2:B2"/>
  </mergeCells>
  <pageMargins left="0.7" right="0.7" top="0.75" bottom="0.75" header="0.3" footer="0.3"/>
  <pageSetup paperSize="9" scale="84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90 Days</vt:lpstr>
      <vt:lpstr>60 Days</vt:lpstr>
      <vt:lpstr>30 Days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cp:lastPrinted>2020-03-05T09:12:47Z</cp:lastPrinted>
  <dcterms:created xsi:type="dcterms:W3CDTF">2020-02-25T14:07:03Z</dcterms:created>
  <dcterms:modified xsi:type="dcterms:W3CDTF">2020-03-09T14:14:16Z</dcterms:modified>
</cp:coreProperties>
</file>